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filterPrivacy="1" codeName="ThisWorkbook" defaultThemeVersion="166925"/>
  <xr:revisionPtr revIDLastSave="12" documentId="6_{EC20DEC7-34A8-4A14-AAEF-F710C5866774}" xr6:coauthVersionLast="43" xr6:coauthVersionMax="43" xr10:uidLastSave="{CC6FAE6B-1895-44E0-B16E-1B9DE98BF6F7}"/>
  <workbookProtection lockStructure="1"/>
  <bookViews>
    <workbookView xWindow="24348" yWindow="684" windowWidth="18420" windowHeight="11124" xr2:uid="{00000000-000D-0000-FFFF-FFFF00000000}"/>
  </bookViews>
  <sheets>
    <sheet name="解答" sheetId="14" r:id="rId1"/>
    <sheet name="ピボット" sheetId="17" state="hidden" r:id="rId2"/>
  </sheets>
  <definedNames>
    <definedName name="C更新判定2">解答!$O$7</definedName>
    <definedName name="C消去範囲1">解答!$M$1:$O$1</definedName>
    <definedName name="Pテーブル1">ピボット!$A$3</definedName>
    <definedName name="Pファイル名2">ピボット!$F$5</definedName>
    <definedName name="P更新日時3">ピボット!$I$5</definedName>
  </definedNames>
  <calcPr calcId="181029"/>
  <pivotCaches>
    <pivotCache cacheId="0" r:id="rId3"/>
    <pivotCache cacheId="1" r:id="rId4"/>
    <pivotCache cacheId="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7" l="1"/>
  <c r="N6" i="14" l="1"/>
  <c r="O6" i="14" s="1"/>
  <c r="N5" i="14"/>
  <c r="O5" i="14" s="1"/>
  <c r="N4" i="14"/>
  <c r="O4" i="14" s="1"/>
  <c r="N3" i="14"/>
  <c r="O3" i="14" s="1"/>
  <c r="N2" i="14"/>
  <c r="O2" i="14" s="1"/>
  <c r="A6" i="14" l="1"/>
  <c r="A5" i="14"/>
  <c r="A4" i="14"/>
  <c r="A3" i="14"/>
  <c r="A2" i="14"/>
  <c r="M2" i="14" l="1"/>
  <c r="M3" i="14"/>
  <c r="M4" i="14"/>
  <c r="M5" i="14"/>
  <c r="M6" i="14"/>
  <c r="J6" i="14"/>
  <c r="J5" i="14"/>
  <c r="J4" i="14"/>
  <c r="J3" i="14"/>
  <c r="J2" i="14"/>
  <c r="P2" i="14"/>
  <c r="P3" i="14"/>
  <c r="P5" i="14"/>
  <c r="P6" i="14"/>
  <c r="P4" i="14"/>
  <c r="O7" i="14" l="1"/>
  <c r="A8" i="14" s="1"/>
  <c r="O1" i="14" l="1"/>
  <c r="N1" i="14"/>
  <c r="M1" i="14"/>
  <c r="I2" i="17"/>
  <c r="G5" i="14" l="1"/>
  <c r="C5" i="14" s="1"/>
  <c r="E5" i="14" s="1"/>
  <c r="G4" i="14"/>
  <c r="C4" i="14" s="1"/>
  <c r="D4" i="14" s="1"/>
  <c r="G2" i="14"/>
  <c r="C2" i="14" s="1"/>
  <c r="D2" i="14" s="1"/>
  <c r="G6" i="14"/>
  <c r="C6" i="14" s="1"/>
  <c r="E6" i="14" s="1"/>
  <c r="G3" i="14"/>
  <c r="C3" i="14" s="1"/>
  <c r="D3" i="14" s="1"/>
  <c r="A9" i="14"/>
  <c r="A12" i="14"/>
  <c r="A10" i="14"/>
  <c r="A11" i="14"/>
  <c r="E3" i="14" l="1"/>
  <c r="E4" i="14"/>
  <c r="D6" i="14"/>
  <c r="D5" i="14"/>
  <c r="E2" i="14"/>
</calcChain>
</file>

<file path=xl/sharedStrings.xml><?xml version="1.0" encoding="utf-8"?>
<sst xmlns="http://schemas.openxmlformats.org/spreadsheetml/2006/main" count="36" uniqueCount="35">
  <si>
    <t>[1]</t>
  </si>
  <si>
    <t>[2]</t>
  </si>
  <si>
    <t>[3]</t>
  </si>
  <si>
    <t>[4]</t>
  </si>
  <si>
    <t>[5]</t>
  </si>
  <si>
    <t>設問</t>
    <rPh sb="0" eb="2">
      <t>セツモン</t>
    </rPh>
    <phoneticPr fontId="1"/>
  </si>
  <si>
    <t>正答</t>
    <rPh sb="0" eb="2">
      <t>セイトウ</t>
    </rPh>
    <phoneticPr fontId="1"/>
  </si>
  <si>
    <t>正答数式</t>
    <rPh sb="0" eb="2">
      <t>セイトウ</t>
    </rPh>
    <rPh sb="2" eb="4">
      <t>スウシキ</t>
    </rPh>
    <phoneticPr fontId="1"/>
  </si>
  <si>
    <t>行ラベル</t>
  </si>
  <si>
    <t>ファイル名</t>
    <rPh sb="4" eb="5">
      <t>メイ</t>
    </rPh>
    <phoneticPr fontId="1"/>
  </si>
  <si>
    <t>đ</t>
  </si>
  <si>
    <t>ą</t>
  </si>
  <si>
    <t>解答</t>
    <rPh sb="0" eb="2">
      <t>カイトウ</t>
    </rPh>
    <phoneticPr fontId="1"/>
  </si>
  <si>
    <t>判定</t>
    <rPh sb="0" eb="2">
      <t>ハンテイ</t>
    </rPh>
    <phoneticPr fontId="1"/>
  </si>
  <si>
    <t>答え</t>
    <rPh sb="0" eb="1">
      <t>コタ</t>
    </rPh>
    <phoneticPr fontId="1"/>
  </si>
  <si>
    <t>暗号化</t>
    <rPh sb="0" eb="3">
      <t>アンゴウカ</t>
    </rPh>
    <phoneticPr fontId="1"/>
  </si>
  <si>
    <t>加算</t>
    <rPh sb="0" eb="2">
      <t>カサン</t>
    </rPh>
    <phoneticPr fontId="1"/>
  </si>
  <si>
    <t>更新日時</t>
  </si>
  <si>
    <t>解説</t>
    <rPh sb="0" eb="2">
      <t>カイセツ</t>
    </rPh>
    <phoneticPr fontId="1"/>
  </si>
  <si>
    <t>設問[1]の解説</t>
    <rPh sb="0" eb="2">
      <t>セツモン</t>
    </rPh>
    <rPh sb="6" eb="8">
      <t>カイセツ</t>
    </rPh>
    <phoneticPr fontId="1"/>
  </si>
  <si>
    <t>設問[2]の解説</t>
    <phoneticPr fontId="1"/>
  </si>
  <si>
    <t>設問[3]の解説</t>
    <phoneticPr fontId="1"/>
  </si>
  <si>
    <t>設問[4]の解説</t>
    <phoneticPr fontId="1"/>
  </si>
  <si>
    <t>設問[5]の解説</t>
    <phoneticPr fontId="1"/>
  </si>
  <si>
    <t>Ě</t>
  </si>
  <si>
    <t>Ģ</t>
  </si>
  <si>
    <t>İ</t>
  </si>
  <si>
    <t>Cd</t>
    <phoneticPr fontId="1"/>
  </si>
  <si>
    <t>No</t>
    <phoneticPr fontId="1"/>
  </si>
  <si>
    <t>No</t>
    <phoneticPr fontId="1"/>
  </si>
  <si>
    <t>合計/解答</t>
  </si>
  <si>
    <t>最大/更新日時</t>
  </si>
  <si>
    <t>ヘッダー項目</t>
    <rPh sb="4" eb="6">
      <t>コウモク</t>
    </rPh>
    <phoneticPr fontId="1"/>
  </si>
  <si>
    <t>ピボットヘッダー消去.xlsx</t>
  </si>
  <si>
    <t>解説記入</t>
    <rPh sb="0" eb="2">
      <t>カイセツ</t>
    </rPh>
    <rPh sb="2" eb="4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</si>
</sst>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\ h:mm:ss"/>
  </numFmts>
  <fonts count="10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sz val="14"/>
      <color theme="1"/>
      <name val="游ゴシック"/>
      <family val="2"/>
      <scheme val="minor"/>
    </font>
    <font>
      <sz val="14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b/>
      <sz val="10"/>
      <color theme="1"/>
      <name val="游ゴシック"/>
      <family val="3"/>
      <charset val="128"/>
      <scheme val="minor"/>
    </font>
    <font>
      <u val="double"/>
      <sz val="10"/>
      <color theme="1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Protection="1">
      <protection locked="0"/>
    </xf>
    <xf numFmtId="0" fontId="0" fillId="0" borderId="0" xfId="0" applyNumberFormat="1" applyProtection="1">
      <protection locked="0"/>
    </xf>
    <xf numFmtId="176" fontId="0" fillId="0" borderId="0" xfId="0" applyNumberFormat="1" applyProtection="1">
      <protection locked="0"/>
    </xf>
    <xf numFmtId="0" fontId="0" fillId="0" borderId="0" xfId="0" applyProtection="1"/>
    <xf numFmtId="0" fontId="0" fillId="0" borderId="0" xfId="0" applyNumberFormat="1" applyProtection="1"/>
    <xf numFmtId="0" fontId="2" fillId="0" borderId="0" xfId="0" applyNumberFormat="1" applyFont="1" applyFill="1" applyProtection="1"/>
    <xf numFmtId="0" fontId="0" fillId="0" borderId="0" xfId="0" applyAlignment="1" applyProtection="1">
      <alignment vertical="top"/>
    </xf>
    <xf numFmtId="0" fontId="2" fillId="0" borderId="0" xfId="0" applyNumberFormat="1" applyFont="1" applyFill="1" applyAlignment="1" applyProtection="1">
      <alignment vertical="top"/>
    </xf>
    <xf numFmtId="176" fontId="0" fillId="0" borderId="0" xfId="0" applyNumberFormat="1" applyAlignment="1" applyProtection="1">
      <alignment vertical="top"/>
    </xf>
    <xf numFmtId="0" fontId="0" fillId="0" borderId="0" xfId="0" applyNumberFormat="1" applyAlignment="1" applyProtection="1">
      <alignment vertical="top"/>
    </xf>
    <xf numFmtId="0" fontId="0" fillId="0" borderId="0" xfId="0" applyNumberFormat="1" applyAlignment="1">
      <alignment vertical="top"/>
    </xf>
    <xf numFmtId="0" fontId="0" fillId="0" borderId="0" xfId="0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NumberFormat="1" applyAlignment="1" applyProtection="1">
      <alignment vertical="center"/>
    </xf>
    <xf numFmtId="0" fontId="0" fillId="0" borderId="0" xfId="0" applyNumberFormat="1" applyAlignment="1" applyProtection="1">
      <alignment horizontal="center" vertical="center"/>
    </xf>
    <xf numFmtId="0" fontId="4" fillId="0" borderId="0" xfId="0" applyNumberFormat="1" applyFont="1" applyFill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  <protection locked="0"/>
    </xf>
    <xf numFmtId="0" fontId="0" fillId="0" borderId="0" xfId="0" applyFill="1" applyAlignment="1">
      <alignment vertical="top"/>
    </xf>
    <xf numFmtId="0" fontId="0" fillId="0" borderId="0" xfId="0" applyFill="1"/>
    <xf numFmtId="0" fontId="0" fillId="3" borderId="0" xfId="0" applyFill="1" applyProtection="1"/>
    <xf numFmtId="0" fontId="0" fillId="2" borderId="0" xfId="0" applyFill="1" applyProtection="1"/>
    <xf numFmtId="0" fontId="2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0" xfId="0" applyFill="1" applyAlignment="1">
      <alignment vertical="center"/>
    </xf>
    <xf numFmtId="176" fontId="0" fillId="0" borderId="0" xfId="0" applyNumberFormat="1" applyFill="1" applyAlignment="1">
      <alignment vertical="top"/>
    </xf>
    <xf numFmtId="0" fontId="0" fillId="0" borderId="0" xfId="0" applyNumberFormat="1" applyFill="1" applyAlignment="1">
      <alignment vertical="top"/>
    </xf>
    <xf numFmtId="0" fontId="0" fillId="0" borderId="0" xfId="0" applyNumberFormat="1" applyAlignment="1" applyProtection="1">
      <alignment horizontal="right" vertical="top"/>
    </xf>
    <xf numFmtId="0" fontId="7" fillId="0" borderId="0" xfId="0" applyFont="1" applyProtection="1"/>
    <xf numFmtId="176" fontId="0" fillId="0" borderId="0" xfId="0" applyNumberFormat="1" applyAlignment="1" applyProtection="1">
      <alignment vertical="top" wrapText="1"/>
    </xf>
    <xf numFmtId="0" fontId="0" fillId="4" borderId="0" xfId="0" applyFill="1" applyAlignment="1">
      <alignment vertical="center"/>
    </xf>
    <xf numFmtId="0" fontId="0" fillId="4" borderId="0" xfId="0" applyFill="1" applyAlignment="1">
      <alignment horizontal="right" vertical="center"/>
    </xf>
    <xf numFmtId="176" fontId="6" fillId="4" borderId="0" xfId="0" applyNumberFormat="1" applyFont="1" applyFill="1" applyAlignment="1">
      <alignment vertical="center"/>
    </xf>
    <xf numFmtId="0" fontId="8" fillId="2" borderId="0" xfId="0" applyNumberFormat="1" applyFont="1" applyFill="1" applyProtection="1"/>
    <xf numFmtId="0" fontId="7" fillId="3" borderId="0" xfId="0" applyNumberFormat="1" applyFont="1" applyFill="1" applyProtection="1"/>
    <xf numFmtId="0" fontId="9" fillId="3" borderId="0" xfId="0" applyNumberFormat="1" applyFont="1" applyFill="1" applyProtection="1"/>
    <xf numFmtId="0" fontId="3" fillId="3" borderId="2" xfId="0" applyFont="1" applyFill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0" fillId="4" borderId="0" xfId="0" applyFill="1" applyProtection="1">
      <protection locked="0"/>
    </xf>
    <xf numFmtId="0" fontId="0" fillId="4" borderId="0" xfId="0" applyFill="1" applyAlignment="1">
      <alignment horizontal="left"/>
    </xf>
    <xf numFmtId="0" fontId="0" fillId="3" borderId="0" xfId="0" applyFill="1"/>
    <xf numFmtId="0" fontId="0" fillId="3" borderId="0" xfId="0" applyFill="1" applyProtection="1">
      <protection locked="0"/>
    </xf>
  </cellXfs>
  <cellStyles count="1">
    <cellStyle name="標準" xfId="0" builtinId="0"/>
  </cellStyles>
  <dxfs count="33">
    <dxf>
      <numFmt numFmtId="176" formatCode="yyyy/m/d\ h:mm:ss"/>
      <alignment horizontal="general" vertical="top" textRotation="0" wrapText="1" indent="0" justifyLastLine="0" shrinkToFit="0" readingOrder="0"/>
      <protection locked="1" hidden="0"/>
    </dxf>
    <dxf>
      <numFmt numFmtId="0" formatCode="General"/>
      <alignment horizontal="right" vertical="top" textRotation="0" wrapText="0" indent="0" justifyLastLine="0" shrinkToFit="0" readingOrder="0"/>
      <protection locked="1" hidden="0"/>
    </dxf>
    <dxf>
      <protection locked="1" hidden="0"/>
    </dxf>
    <dxf>
      <numFmt numFmtId="0" formatCode="General"/>
      <alignment horizontal="general" vertical="top" textRotation="0" wrapText="1" indent="0" justifyLastLine="0" shrinkToFit="0" readingOrder="0"/>
    </dxf>
    <dxf>
      <numFmt numFmtId="0" formatCode="General"/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0" formatCode="General"/>
      <alignment horizontal="general" vertical="top" textRotation="0" wrapText="0" indent="0" justifyLastLine="0" shrinkToFit="0" readingOrder="0"/>
    </dxf>
    <dxf>
      <fill>
        <patternFill patternType="solid">
          <bgColor theme="4" tint="0.79998168889431442"/>
        </patternFill>
      </fill>
    </dxf>
    <dxf>
      <fill>
        <patternFill>
          <bgColor theme="8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 tint="0.79998168889431442"/>
        </patternFill>
      </fill>
    </dxf>
    <dxf>
      <fill>
        <patternFill>
          <bgColor theme="8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>
          <bgColor theme="8"/>
        </patternFill>
      </fill>
    </dxf>
    <dxf>
      <fill>
        <patternFill patternType="solid">
          <bgColor theme="4"/>
        </patternFill>
      </fill>
    </dxf>
    <dxf>
      <numFmt numFmtId="176" formatCode="yyyy/m/d\ h:mm:ss"/>
    </dxf>
    <dxf>
      <protection locked="0"/>
    </dxf>
    <dxf>
      <font>
        <strike val="0"/>
        <outline val="0"/>
        <shadow val="0"/>
        <u val="none"/>
        <vertAlign val="baseline"/>
        <sz val="14"/>
        <color theme="1"/>
        <name val="游ゴシック"/>
        <family val="2"/>
        <scheme val="minor"/>
      </font>
      <numFmt numFmtId="0" formatCode="General"/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游ゴシック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outline="0">
        <left style="medium">
          <color indexed="64"/>
        </left>
        <right/>
      </border>
      <protection locked="1" hidden="0"/>
    </dxf>
    <dxf>
      <alignment horizontal="center" vertical="center" textRotation="0" wrapText="0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4"/>
        <color theme="1"/>
        <name val="游ゴシック"/>
        <family val="3"/>
        <charset val="128"/>
        <scheme val="minor"/>
      </font>
      <alignment horizontal="center" vertical="center" textRotation="0" wrapText="0" indent="0" justifyLastLine="0" shrinkToFit="0" readingOrder="0"/>
      <border outline="0">
        <right style="medium">
          <color indexed="64"/>
        </right>
      </border>
      <protection locked="1" hidden="0"/>
    </dxf>
    <dxf>
      <alignment horizontal="general" vertical="top" textRotation="0" wrapText="0" indent="0" justifyLastLine="0" shrinkToFit="0" readingOrder="0"/>
      <protection locked="1" hidden="0"/>
    </dxf>
    <dxf>
      <protection locked="1" hidden="0"/>
    </dxf>
    <dxf>
      <numFmt numFmtId="0" formatCode="General"/>
      <alignment horizontal="general" vertical="top" textRotation="0" wrapText="0" indent="0" justifyLastLine="0" shrinkToFit="0" readingOrder="0"/>
      <protection locked="1" hidden="0"/>
    </dxf>
    <dxf>
      <numFmt numFmtId="0" formatCode="General"/>
      <alignment horizontal="general" vertical="top" textRotation="0" wrapText="0" indent="0" justifyLastLine="0" shrinkToFit="0" readingOrder="0"/>
      <protection locked="1" hidden="0"/>
    </dxf>
    <dxf>
      <numFmt numFmtId="0" formatCode="General"/>
      <alignment horizontal="general" vertical="top" textRotation="0" wrapText="0" indent="0" justifyLastLine="0" shrinkToFit="0" readingOrder="0"/>
      <protection locked="1" hidden="0"/>
    </dxf>
    <dxf>
      <numFmt numFmtId="0" formatCode="General"/>
      <alignment horizontal="general" vertical="top" textRotation="0" wrapText="1" indent="0" justifyLastLine="0" shrinkToFit="0" readingOrder="0"/>
      <protection locked="1" hidden="0"/>
    </dxf>
    <dxf>
      <numFmt numFmtId="0" formatCode="General"/>
      <alignment horizontal="general" vertical="top" textRotation="0" wrapText="0" indent="0" justifyLastLine="0" shrinkToFit="0" readingOrder="0"/>
      <protection locked="1" hidden="0"/>
    </dxf>
    <dxf>
      <alignment horizontal="general" vertical="top" textRotation="0" wrapText="0" indent="0" justifyLastLine="0" shrinkToFit="0" readingOrder="0"/>
      <protection locked="1" hidden="0"/>
    </dxf>
    <dxf>
      <numFmt numFmtId="0" formatCode="General"/>
      <alignment horizontal="general" vertical="top" textRotation="0" wrapText="0" indent="0" justifyLastLine="0" shrinkToFit="0" readingOrder="0"/>
      <protection locked="1" hidden="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3.xml"/><Relationship Id="rId4" Type="http://schemas.openxmlformats.org/officeDocument/2006/relationships/pivotCacheDefinition" Target="pivotCache/pivotCacheDefinition2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3584.965960300928" createdVersion="6" refreshedVersion="6" minRefreshableVersion="3" recordCount="5" xr:uid="{5CFD1A4B-8D61-4128-BA53-7252B3204C47}">
  <cacheSource type="worksheet">
    <worksheetSource ref="M1:O6" sheet="解答"/>
  </cacheSource>
  <cacheFields count="3">
    <cacheField name="設問" numFmtId="0">
      <sharedItems count="5">
        <s v="[1]"/>
        <s v="[2]"/>
        <s v="[3]"/>
        <s v="[4]"/>
        <s v="[5]"/>
      </sharedItems>
    </cacheField>
    <cacheField name="解答" numFmtId="0">
      <sharedItems/>
    </cacheField>
    <cacheField name="更新日時" numFmtId="176">
      <sharedItems containsSemiMixedTypes="0" containsNonDate="0" containsDate="1" containsString="0" minDate="2000-01-01T12:00:00" maxDate="2000-01-01T12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3584.965960300928" createdVersion="6" refreshedVersion="6" minRefreshableVersion="3" recordCount="1" xr:uid="{A6D147FF-9788-4F7C-8544-18E27C6DC2FF}">
  <cacheSource type="worksheet">
    <worksheetSource name="テーブル3"/>
  </cacheSource>
  <cacheFields count="2">
    <cacheField name="No" numFmtId="0">
      <sharedItems containsSemiMixedTypes="0" containsString="0" containsNumber="1" containsInteger="1" minValue="1" maxValue="1"/>
    </cacheField>
    <cacheField name="ファイル名" numFmtId="0">
      <sharedItems count="1">
        <s v="ピボットヘッダー消去.xlsx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作成者" refreshedDate="43585.463630208331" createdVersion="6" refreshedVersion="6" minRefreshableVersion="3" recordCount="1" xr:uid="{7AEED748-6C13-482E-80AA-9CD15421E321}">
  <cacheSource type="worksheet">
    <worksheetSource name="テーブル4"/>
  </cacheSource>
  <cacheFields count="2">
    <cacheField name="No" numFmtId="0">
      <sharedItems containsSemiMixedTypes="0" containsString="0" containsNumber="1" containsInteger="1" minValue="1" maxValue="1"/>
    </cacheField>
    <cacheField name="ヘッダー項目" numFmtId="176">
      <sharedItems count="1">
        <s v="更新日時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x v="0"/>
    <s v=""/>
    <d v="2000-01-01T12:00:00"/>
  </r>
  <r>
    <x v="1"/>
    <s v=""/>
    <d v="2000-01-01T12:00:00"/>
  </r>
  <r>
    <x v="2"/>
    <s v=""/>
    <d v="2000-01-01T12:00:00"/>
  </r>
  <r>
    <x v="3"/>
    <s v=""/>
    <d v="2000-01-01T12:00:00"/>
  </r>
  <r>
    <x v="4"/>
    <s v=""/>
    <d v="2000-01-01T12:00: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">
  <r>
    <n v="1"/>
    <x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">
  <r>
    <n v="1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5A4DD01-8149-4990-AC39-7197DC495349}" name="Pテーブル3" cacheId="5" applyNumberFormats="0" applyBorderFormats="0" applyFontFormats="0" applyPatternFormats="0" applyAlignmentFormats="0" applyWidthHeightFormats="1" dataCaption="値" updatedVersion="6" minRefreshableVersion="3" useAutoFormatting="1" rowGrandTotals="0" itemPrintTitles="1" createdVersion="6" indent="0" outline="1" outlineData="1" multipleFieldFilters="0">
  <location ref="I4:I5" firstHeaderRow="1" firstDataRow="1" firstDataCol="1"/>
  <pivotFields count="2">
    <pivotField showAll="0"/>
    <pivotField axis="axisRow" showAll="0">
      <items count="2">
        <item x="0"/>
        <item t="default"/>
      </items>
    </pivotField>
  </pivotFields>
  <rowFields count="1">
    <field x="1"/>
  </rowFields>
  <rowItems count="1">
    <i>
      <x/>
    </i>
  </rowItems>
  <colItems count="1">
    <i/>
  </colItems>
  <formats count="3">
    <format dxfId="9">
      <pivotArea dataOnly="0" labelOnly="1" fieldPosition="0">
        <references count="1">
          <reference field="1" count="0"/>
        </references>
      </pivotArea>
    </format>
    <format dxfId="8">
      <pivotArea dataOnly="0" labelOnly="1" fieldPosition="0">
        <references count="1">
          <reference field="1" count="0"/>
        </references>
      </pivotArea>
    </format>
    <format dxfId="7">
      <pivotArea field="1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16B8035-E1B7-455A-857C-DC026D4979F2}" name="Pテーブル2" cacheId="1" applyNumberFormats="0" applyBorderFormats="0" applyFontFormats="0" applyPatternFormats="0" applyAlignmentFormats="0" applyWidthHeightFormats="1" dataCaption="値" updatedVersion="6" minRefreshableVersion="3" useAutoFormatting="1" rowGrandTotals="0" itemPrintTitles="1" createdVersion="6" indent="0" outline="1" outlineData="1" multipleFieldFilters="0">
  <location ref="F4:F5" firstHeaderRow="1" firstDataRow="1" firstDataCol="1"/>
  <pivotFields count="2">
    <pivotField showAll="0"/>
    <pivotField axis="axisRow" showAll="0">
      <items count="2">
        <item x="0"/>
        <item t="default"/>
      </items>
    </pivotField>
  </pivotFields>
  <rowFields count="1">
    <field x="1"/>
  </rowFields>
  <rowItems count="1">
    <i>
      <x/>
    </i>
  </rowItems>
  <colItems count="1">
    <i/>
  </colItems>
  <formats count="3">
    <format dxfId="12">
      <pivotArea dataOnly="0" labelOnly="1" fieldPosition="0">
        <references count="1">
          <reference field="1" count="0"/>
        </references>
      </pivotArea>
    </format>
    <format dxfId="11">
      <pivotArea dataOnly="0" fieldPosition="0">
        <references count="1">
          <reference field="1" count="0"/>
        </references>
      </pivotArea>
    </format>
    <format dxfId="10">
      <pivotArea field="1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6E3E93E-9B39-4297-A8D9-5D1F6AE1F476}" name="Pテーブル1" cacheId="0" applyNumberFormats="0" applyBorderFormats="0" applyFontFormats="0" applyPatternFormats="0" applyAlignmentFormats="0" applyWidthHeightFormats="1" dataCaption="値" updatedVersion="6" minRefreshableVersion="3" useAutoFormatting="1" rowGrandTotals="0" itemPrintTitles="1" createdVersion="6" indent="0" showHeaders="0" compact="0" compactData="0" gridDropZones="1" multipleFieldFilters="0">
  <location ref="A3:C9" firstHeaderRow="1" firstDataRow="2" firstDataCol="1"/>
  <pivotFields count="3">
    <pivotField axis="axisRow" compact="0" outline="0" showAll="0">
      <items count="6">
        <item x="0"/>
        <item x="1"/>
        <item x="2"/>
        <item x="3"/>
        <item x="4"/>
        <item t="default"/>
      </items>
    </pivotField>
    <pivotField dataField="1" compact="0" outline="0" showAll="0"/>
    <pivotField dataField="1" compact="0" numFmtId="176" outline="0" showAll="0"/>
  </pivotFields>
  <rowFields count="1">
    <field x="0"/>
  </rowFields>
  <rowItems count="5">
    <i>
      <x/>
    </i>
    <i>
      <x v="1"/>
    </i>
    <i>
      <x v="2"/>
    </i>
    <i>
      <x v="3"/>
    </i>
    <i>
      <x v="4"/>
    </i>
  </rowItems>
  <colFields count="1">
    <field x="-2"/>
  </colFields>
  <colItems count="2">
    <i>
      <x/>
    </i>
    <i i="1">
      <x v="1"/>
    </i>
  </colItems>
  <dataFields count="2">
    <dataField name="合計/解答" fld="1" baseField="0" baseItem="0"/>
    <dataField name="最大/更新日時" fld="2" subtotal="max" baseField="0" baseItem="1" numFmtId="176"/>
  </dataFields>
  <formats count="6">
    <format dxfId="18">
      <pivotArea type="all" dataOnly="0" outline="0" fieldPosition="0"/>
    </format>
    <format dxfId="17">
      <pivotArea outline="0" fieldPosition="0">
        <references count="1">
          <reference field="4294967294" count="1">
            <x v="1"/>
          </reference>
        </references>
      </pivotArea>
    </format>
    <format dxfId="16">
      <pivotArea type="origin" dataOnly="0" labelOnly="1" outline="0" fieldPosition="0"/>
    </format>
    <format dxfId="15">
      <pivotArea type="origin" dataOnly="0" labelOnly="1" outline="0" fieldPosition="0"/>
    </format>
    <format dxfId="14">
      <pivotArea type="topRight" dataOnly="0" labelOnly="1" outline="0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ECCE3D6-82B4-46EF-A916-98723070DCCD}" name="テーブル2" displayName="テーブル2" ref="G1:K6" totalsRowShown="0" headerRowDxfId="32" dataDxfId="31">
  <tableColumns count="5">
    <tableColumn id="3" xr3:uid="{90388058-FEAF-4903-869A-7BAF4F4A6A4F}" name="正答数式" dataDxfId="30">
      <calculatedColumnFormula>IF(AND(C更新判定2,COUNTBLANK(C消去範囲1)=3,テーブル3[ファイル名]&lt;&gt;Pファイル名2,P更新日時3=""),_xlfn.UNICHAR(_xlfn.UNICODE(テーブル2[[#This Row],[答え]])-テーブル2[[#This Row],[加算]]),"")</calculatedColumnFormula>
    </tableColumn>
    <tableColumn id="1" xr3:uid="{7A300ECD-C9B5-49CF-8539-B9B007BBBE37}" name="解説記入" dataDxfId="29"/>
    <tableColumn id="4" xr3:uid="{4B034618-86A9-4C6D-864E-29704373A3B8}" name="答え" dataDxfId="28"/>
    <tableColumn id="5" xr3:uid="{6AB6BA1D-A062-4FDC-9D43-68BA86894B91}" name="暗号化" dataDxfId="27">
      <calculatedColumnFormula>_xlfn.UNICHAR(_xlfn.UNICODE(テーブル2[[#This Row],[答え]])+テーブル2[[#This Row],[加算]])</calculatedColumnFormula>
    </tableColumn>
    <tableColumn id="6" xr3:uid="{70DC0729-48D7-4EB5-8682-5A1C66789FAC}" name="加算" dataDxfId="26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56454A1-004E-427E-8147-472FA05A522C}" name="テーブル1" displayName="テーブル1" ref="A1:E6" totalsRowShown="0" headerRowDxfId="25" dataDxfId="24">
  <tableColumns count="5">
    <tableColumn id="1" xr3:uid="{51B666AA-01C7-48FA-A4B5-3200E029E76C}" name="設問" dataDxfId="23"/>
    <tableColumn id="2" xr3:uid="{CAD9E5F5-8026-44DC-9D7C-513EA8A39835}" name="解答" dataDxfId="22"/>
    <tableColumn id="3" xr3:uid="{9B088BEF-1CB4-4317-916C-4E847DD842AD}" name="正答" dataDxfId="21">
      <calculatedColumnFormula>テーブル2[[#This Row],[正答数式]]</calculatedColumnFormula>
    </tableColumn>
    <tableColumn id="6" xr3:uid="{BB280270-28EE-44B1-A8C5-5FD736F8DE8D}" name="解説" dataDxfId="20">
      <calculatedColumnFormula>IF(テーブル1[[#This Row],[正答]]="","",テーブル2[[#This Row],[解説記入]])</calculatedColumnFormula>
    </tableColumn>
    <tableColumn id="4" xr3:uid="{075504B7-464B-4765-AEF8-8880C11F00F9}" name="判定" dataDxfId="19">
      <calculatedColumnFormula>IF(テーブル1[[#This Row],[正答]]="","",IF(TEXT(テーブル1[[#This Row],[解答]],"#")=テーブル1[[#This Row],[正答]],"〇","×"))</calculatedColumnFormula>
    </tableColumn>
  </tableColumns>
  <tableStyleInfo name="TableStyleMedium20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7C0F906-6367-412C-BE12-BB8DA3939C6D}" name="テーブル3" displayName="テーブル3" ref="E1:F2" headerRowDxfId="6" dataDxfId="5">
  <tableColumns count="2">
    <tableColumn id="1" xr3:uid="{0CE9D5B7-BD60-4899-8994-F35F09054967}" name="No" totalsRowLabel="集計" dataDxfId="4"/>
    <tableColumn id="2" xr3:uid="{8BAE1D13-B5EC-4B4C-B9A3-6C4F3A40E305}" name="ファイル名" dataDxfId="3">
      <calculatedColumnFormula>MID(CELL("filename"),FIND("[",CELL("filename"))+1,FIND("]",CELL("filename"))-(FIND("[",CELL("filename"))+1))</calculatedColumnFormula>
    </tableColumn>
  </tableColumns>
  <tableStyleInfo name="TableStyleMedium20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5B48A28-D600-4F17-A1C5-5FD30A526B10}" name="テーブル4" displayName="テーブル4" ref="H1:I2" totalsRowShown="0" headerRowDxfId="2">
  <tableColumns count="2">
    <tableColumn id="1" xr3:uid="{638AAD89-5064-4A8D-8A44-DCCB6EC0103D}" name="No" dataDxfId="1"/>
    <tableColumn id="2" xr3:uid="{74196CC1-F916-4D4B-98D4-9E9DDB23847E}" name="ヘッダー項目" dataDxfId="0">
      <calculatedColumnFormula>INDIRECT("解答!"&amp;ADDRESS(ROW()-1,COLUMN()+6))</calculatedColumnFormula>
    </tableColumn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7A0F9-6E5E-40FE-8517-0547D05BB306}">
  <dimension ref="A1:P14"/>
  <sheetViews>
    <sheetView tabSelected="1" workbookViewId="0">
      <selection activeCell="B2" sqref="B2"/>
    </sheetView>
  </sheetViews>
  <sheetFormatPr defaultRowHeight="18" x14ac:dyDescent="0.45"/>
  <cols>
    <col min="1" max="2" width="5" style="4" bestFit="1" customWidth="1"/>
    <col min="3" max="3" width="5" style="5" bestFit="1" customWidth="1"/>
    <col min="4" max="4" width="25.69921875" style="5" customWidth="1"/>
    <col min="5" max="5" width="5" style="4" bestFit="1" customWidth="1"/>
    <col min="6" max="6" width="1.69921875" style="4" customWidth="1"/>
    <col min="7" max="7" width="9.796875" style="4" hidden="1" customWidth="1"/>
    <col min="8" max="8" width="25.69921875" style="4" hidden="1" customWidth="1"/>
    <col min="9" max="9" width="9.3984375" style="4" hidden="1" customWidth="1"/>
    <col min="10" max="10" width="6.796875" style="4" hidden="1" customWidth="1"/>
    <col min="11" max="11" width="4.3984375" style="4" hidden="1" customWidth="1"/>
    <col min="12" max="12" width="1.69921875" style="4" hidden="1" customWidth="1"/>
    <col min="13" max="14" width="5" style="4" hidden="1" customWidth="1"/>
    <col min="15" max="15" width="17.296875" style="4" hidden="1" customWidth="1"/>
    <col min="16" max="16" width="3.59765625" style="4" hidden="1" customWidth="1"/>
    <col min="17" max="16384" width="8.796875" style="4"/>
  </cols>
  <sheetData>
    <row r="1" spans="1:16" ht="18.600000000000001" thickBot="1" x14ac:dyDescent="0.5">
      <c r="A1" s="12" t="s">
        <v>5</v>
      </c>
      <c r="B1" s="14" t="s">
        <v>12</v>
      </c>
      <c r="C1" s="16" t="s">
        <v>6</v>
      </c>
      <c r="D1" s="15" t="s">
        <v>18</v>
      </c>
      <c r="E1" s="16" t="s">
        <v>13</v>
      </c>
      <c r="F1" s="5"/>
      <c r="G1" s="10" t="s">
        <v>7</v>
      </c>
      <c r="H1" s="10" t="s">
        <v>34</v>
      </c>
      <c r="I1" s="10" t="s">
        <v>14</v>
      </c>
      <c r="J1" s="10" t="s">
        <v>15</v>
      </c>
      <c r="K1" s="10" t="s">
        <v>16</v>
      </c>
      <c r="L1" s="7"/>
      <c r="M1" s="33" t="str">
        <f>IF(OR(C更新判定2,P更新日時3=""),"","設問")</f>
        <v>設問</v>
      </c>
      <c r="N1" s="33" t="str">
        <f>IF(OR(C更新判定2,P更新日時3=""),"","解答")</f>
        <v>解答</v>
      </c>
      <c r="O1" s="34" t="str">
        <f>IF(OR(C更新判定2,P更新日時3=""),"","更新日時")</f>
        <v>更新日時</v>
      </c>
      <c r="P1" s="27" t="s">
        <v>27</v>
      </c>
    </row>
    <row r="2" spans="1:16" s="7" customFormat="1" ht="40.049999999999997" customHeight="1" x14ac:dyDescent="0.45">
      <c r="A2" s="13" t="str">
        <f>"["&amp;(ROW()-ROW($A$1))&amp;"]"</f>
        <v>[1]</v>
      </c>
      <c r="B2" s="39"/>
      <c r="C2" s="17" t="str">
        <f ca="1">テーブル2[[#This Row],[正答数式]]</f>
        <v/>
      </c>
      <c r="D2" s="24" t="str">
        <f ca="1">IF(テーブル1[[#This Row],[正答]]="","",テーブル2[[#This Row],[解説記入]])</f>
        <v/>
      </c>
      <c r="E2" s="18" t="str">
        <f ca="1">IF(テーブル1[[#This Row],[正答]]="","",IF(TEXT(テーブル1[[#This Row],[解答]],"#")=テーブル1[[#This Row],[正答]],"〇","×"))</f>
        <v/>
      </c>
      <c r="F2" s="9"/>
      <c r="G2" s="10" t="str">
        <f ca="1">IF(AND(C更新判定2,COUNTBLANK(C消去範囲1)=3,テーブル3[ファイル名]&lt;&gt;Pファイル名2,P更新日時3=""),_xlfn.UNICHAR(_xlfn.UNICODE(テーブル2[[#This Row],[答え]])-テーブル2[[#This Row],[加算]]),"")</f>
        <v/>
      </c>
      <c r="H2" s="25" t="s">
        <v>19</v>
      </c>
      <c r="I2" s="8" t="s">
        <v>24</v>
      </c>
      <c r="J2" s="10" t="str">
        <f>_xlfn.UNICHAR(_xlfn.UNICODE(テーブル2[[#This Row],[答え]])+テーブル2[[#This Row],[加算]])</f>
        <v>ȁ</v>
      </c>
      <c r="K2" s="10">
        <v>231</v>
      </c>
      <c r="M2" s="20" t="str">
        <f>テーブル1[[#This Row],[設問]]</f>
        <v>[1]</v>
      </c>
      <c r="N2" s="20" t="str">
        <f>IF(テーブル1[[#This Row],[解答]]="","",テーブル1[[#This Row],[解答]])</f>
        <v/>
      </c>
      <c r="O2" s="28">
        <f ca="1">IF(N2="",DATE(2000,1,1)+TIME(12,0,0),IF(N2&lt;&gt;P2,NOW(),GETPIVOTDATA("更新日時",Pテーブル1,"設問",M2)))</f>
        <v>36526.5</v>
      </c>
      <c r="P2" s="29">
        <f>GETPIVOTDATA("解答",Pテーブル1,"設問",M2)</f>
        <v>0</v>
      </c>
    </row>
    <row r="3" spans="1:16" s="7" customFormat="1" ht="40.049999999999997" customHeight="1" x14ac:dyDescent="0.45">
      <c r="A3" s="13" t="str">
        <f>"["&amp;(ROW()-ROW($A$1))&amp;"]"</f>
        <v>[2]</v>
      </c>
      <c r="B3" s="19"/>
      <c r="C3" s="17" t="str">
        <f ca="1">テーブル2[[#This Row],[正答数式]]</f>
        <v/>
      </c>
      <c r="D3" s="24" t="str">
        <f ca="1">IF(テーブル1[[#This Row],[正答]]="","",テーブル2[[#This Row],[解説記入]])</f>
        <v/>
      </c>
      <c r="E3" s="18" t="str">
        <f ca="1">IF(テーブル1[[#This Row],[正答]]="","",IF(TEXT(テーブル1[[#This Row],[解答]],"#")=テーブル1[[#This Row],[正答]],"〇","×"))</f>
        <v/>
      </c>
      <c r="G3" s="10" t="str">
        <f ca="1">IF(AND(C更新判定2,COUNTBLANK(C消去範囲1)=3,テーブル3[ファイル名]&lt;&gt;Pファイル名2,P更新日時3=""),_xlfn.UNICHAR(_xlfn.UNICODE(テーブル2[[#This Row],[答え]])-テーブル2[[#This Row],[加算]]),"")</f>
        <v/>
      </c>
      <c r="H3" s="25" t="s">
        <v>20</v>
      </c>
      <c r="I3" s="10" t="s">
        <v>10</v>
      </c>
      <c r="J3" s="10" t="str">
        <f>_xlfn.UNICHAR(_xlfn.UNICODE(テーブル2[[#This Row],[答え]])+テーブル2[[#This Row],[加算]])</f>
        <v>Ǯ</v>
      </c>
      <c r="K3" s="10">
        <v>221</v>
      </c>
      <c r="M3" s="20" t="str">
        <f>テーブル1[[#This Row],[設問]]</f>
        <v>[2]</v>
      </c>
      <c r="N3" s="20" t="str">
        <f>IF(テーブル1[[#This Row],[解答]]="","",テーブル1[[#This Row],[解答]])</f>
        <v/>
      </c>
      <c r="O3" s="28">
        <f ca="1">IF(N3="",DATE(2000,1,1)+TIME(12,0,0),IF(N3&lt;&gt;P3,NOW(),GETPIVOTDATA("更新日時",Pテーブル1,"設問",M3)))</f>
        <v>36526.5</v>
      </c>
      <c r="P3" s="29">
        <f>GETPIVOTDATA("解答",Pテーブル1,"設問",M3)</f>
        <v>0</v>
      </c>
    </row>
    <row r="4" spans="1:16" s="7" customFormat="1" ht="40.049999999999997" customHeight="1" x14ac:dyDescent="0.45">
      <c r="A4" s="13" t="str">
        <f>"["&amp;(ROW()-ROW($A$1))&amp;"]"</f>
        <v>[3]</v>
      </c>
      <c r="B4" s="40"/>
      <c r="C4" s="17" t="str">
        <f ca="1">テーブル2[[#This Row],[正答数式]]</f>
        <v/>
      </c>
      <c r="D4" s="24" t="str">
        <f ca="1">IF(テーブル1[[#This Row],[正答]]="","",テーブル2[[#This Row],[解説記入]])</f>
        <v/>
      </c>
      <c r="E4" s="18" t="str">
        <f ca="1">IF(テーブル1[[#This Row],[正答]]="","",IF(TEXT(テーブル1[[#This Row],[解答]],"#")=テーブル1[[#This Row],[正答]],"〇","×"))</f>
        <v/>
      </c>
      <c r="F4" s="9"/>
      <c r="G4" s="10" t="str">
        <f ca="1">IF(AND(C更新判定2,COUNTBLANK(C消去範囲1)=3,テーブル3[ファイル名]&lt;&gt;Pファイル名2,P更新日時3=""),_xlfn.UNICHAR(_xlfn.UNICODE(テーブル2[[#This Row],[答え]])-テーブル2[[#This Row],[加算]]),"")</f>
        <v/>
      </c>
      <c r="H4" s="25" t="s">
        <v>21</v>
      </c>
      <c r="I4" s="10" t="s">
        <v>25</v>
      </c>
      <c r="J4" s="10" t="str">
        <f>_xlfn.UNICHAR(_xlfn.UNICODE(テーブル2[[#This Row],[答え]])+テーブル2[[#This Row],[加算]])</f>
        <v>ȓ</v>
      </c>
      <c r="K4" s="10">
        <v>241</v>
      </c>
      <c r="M4" s="20" t="str">
        <f>テーブル1[[#This Row],[設問]]</f>
        <v>[3]</v>
      </c>
      <c r="N4" s="20" t="str">
        <f>IF(テーブル1[[#This Row],[解答]]="","",テーブル1[[#This Row],[解答]])</f>
        <v/>
      </c>
      <c r="O4" s="28">
        <f ca="1">IF(N4="",DATE(2000,1,1)+TIME(12,0,0),IF(N4&lt;&gt;P4,NOW(),GETPIVOTDATA("更新日時",Pテーブル1,"設問",M4)))</f>
        <v>36526.5</v>
      </c>
      <c r="P4" s="29">
        <f>GETPIVOTDATA("解答",Pテーブル1,"設問",M4)</f>
        <v>0</v>
      </c>
    </row>
    <row r="5" spans="1:16" s="7" customFormat="1" ht="40.049999999999997" customHeight="1" x14ac:dyDescent="0.45">
      <c r="A5" s="13" t="str">
        <f>"["&amp;(ROW()-ROW($A$1))&amp;"]"</f>
        <v>[4]</v>
      </c>
      <c r="B5" s="19"/>
      <c r="C5" s="17" t="str">
        <f ca="1">テーブル2[[#This Row],[正答数式]]</f>
        <v/>
      </c>
      <c r="D5" s="24" t="str">
        <f ca="1">IF(テーブル1[[#This Row],[正答]]="","",テーブル2[[#This Row],[解説記入]])</f>
        <v/>
      </c>
      <c r="E5" s="18" t="str">
        <f ca="1">IF(テーブル1[[#This Row],[正答]]="","",IF(TEXT(テーブル1[[#This Row],[解答]],"#")=テーブル1[[#This Row],[正答]],"〇","×"))</f>
        <v/>
      </c>
      <c r="G5" s="10" t="str">
        <f ca="1">IF(AND(C更新判定2,COUNTBLANK(C消去範囲1)=3,テーブル3[ファイル名]&lt;&gt;Pファイル名2,P更新日時3=""),_xlfn.UNICHAR(_xlfn.UNICODE(テーブル2[[#This Row],[答え]])-テーブル2[[#This Row],[加算]]),"")</f>
        <v/>
      </c>
      <c r="H5" s="25" t="s">
        <v>22</v>
      </c>
      <c r="I5" s="10" t="s">
        <v>11</v>
      </c>
      <c r="J5" s="10" t="str">
        <f>_xlfn.UNICHAR(_xlfn.UNICODE(テーブル2[[#This Row],[答え]])+テーブル2[[#This Row],[加算]])</f>
        <v>ǘ</v>
      </c>
      <c r="K5" s="10">
        <v>211</v>
      </c>
      <c r="M5" s="20" t="str">
        <f>テーブル1[[#This Row],[設問]]</f>
        <v>[4]</v>
      </c>
      <c r="N5" s="20" t="str">
        <f>IF(テーブル1[[#This Row],[解答]]="","",テーブル1[[#This Row],[解答]])</f>
        <v/>
      </c>
      <c r="O5" s="28">
        <f ca="1">IF(N5="",DATE(2000,1,1)+TIME(12,0,0),IF(N5&lt;&gt;P5,NOW(),GETPIVOTDATA("更新日時",Pテーブル1,"設問",M5)))</f>
        <v>36526.5</v>
      </c>
      <c r="P5" s="29">
        <f>GETPIVOTDATA("解答",Pテーブル1,"設問",M5)</f>
        <v>0</v>
      </c>
    </row>
    <row r="6" spans="1:16" s="7" customFormat="1" ht="40.049999999999997" customHeight="1" thickBot="1" x14ac:dyDescent="0.5">
      <c r="A6" s="13" t="str">
        <f>"["&amp;(ROW()-ROW($A$1))&amp;"]"</f>
        <v>[5]</v>
      </c>
      <c r="B6" s="41"/>
      <c r="C6" s="17" t="str">
        <f ca="1">テーブル2[[#This Row],[正答数式]]</f>
        <v/>
      </c>
      <c r="D6" s="24" t="str">
        <f ca="1">IF(テーブル1[[#This Row],[正答]]="","",テーブル2[[#This Row],[解説記入]])</f>
        <v/>
      </c>
      <c r="E6" s="18" t="str">
        <f ca="1">IF(テーブル1[[#This Row],[正答]]="","",IF(TEXT(テーブル1[[#This Row],[解答]],"#")=テーブル1[[#This Row],[正答]],"〇","×"))</f>
        <v/>
      </c>
      <c r="G6" s="10" t="str">
        <f ca="1">IF(AND(C更新判定2,COUNTBLANK(C消去範囲1)=3,テーブル3[ファイル名]&lt;&gt;Pファイル名2,P更新日時3=""),_xlfn.UNICHAR(_xlfn.UNICODE(テーブル2[[#This Row],[答え]])-テーブル2[[#This Row],[加算]]),"")</f>
        <v/>
      </c>
      <c r="H6" s="25" t="s">
        <v>23</v>
      </c>
      <c r="I6" s="10" t="s">
        <v>26</v>
      </c>
      <c r="J6" s="10" t="str">
        <f>_xlfn.UNICHAR(_xlfn.UNICODE(テーブル2[[#This Row],[答え]])+テーブル2[[#This Row],[加算]])</f>
        <v>ȫ</v>
      </c>
      <c r="K6" s="10">
        <v>251</v>
      </c>
      <c r="M6" s="20" t="str">
        <f>テーブル1[[#This Row],[設問]]</f>
        <v>[5]</v>
      </c>
      <c r="N6" s="20" t="str">
        <f>IF(テーブル1[[#This Row],[解答]]="","",テーブル1[[#This Row],[解答]])</f>
        <v/>
      </c>
      <c r="O6" s="28">
        <f ca="1">IF(N6="",DATE(2000,1,1)+TIME(12,0,0),IF(N6&lt;&gt;P6,NOW(),GETPIVOTDATA("更新日時",Pテーブル1,"設問",M6)))</f>
        <v>36526.5</v>
      </c>
      <c r="P6" s="29">
        <f>GETPIVOTDATA("解答",Pテーブル1,"設問",M6)</f>
        <v>0</v>
      </c>
    </row>
    <row r="7" spans="1:16" x14ac:dyDescent="0.45">
      <c r="C7" s="6"/>
      <c r="D7" s="6"/>
      <c r="G7" s="5"/>
      <c r="H7" s="5"/>
      <c r="I7" s="5"/>
      <c r="J7" s="5"/>
      <c r="K7" s="5"/>
      <c r="L7" s="5"/>
      <c r="M7" s="21"/>
      <c r="N7" s="21"/>
      <c r="O7" s="35" t="b">
        <f>AND(COUNT(N2:N6)=5,N2=P2,N3=P3,N4=P4,N5=P5,N6=P6)</f>
        <v>0</v>
      </c>
      <c r="P7" s="21"/>
    </row>
    <row r="8" spans="1:16" x14ac:dyDescent="0.45">
      <c r="A8" s="36" t="str">
        <f>IF(AND(COUNT(テーブル1[[#Data],[解答]])=5,NOT(C更新判定2),P更新日時3&lt;&gt;""),"※「データ」タブの「すべての更新」をクリックして下さい。","")</f>
        <v/>
      </c>
      <c r="B8" s="23"/>
      <c r="C8" s="23"/>
      <c r="D8" s="23"/>
      <c r="E8" s="23"/>
      <c r="F8" s="23"/>
    </row>
    <row r="9" spans="1:16" x14ac:dyDescent="0.45">
      <c r="A9" s="37" t="str">
        <f>IF(COUNTBLANK(C消去範囲1)=3,"お疲れ様です。","")</f>
        <v/>
      </c>
      <c r="B9" s="22"/>
      <c r="C9" s="22"/>
      <c r="D9" s="22"/>
      <c r="E9" s="22"/>
      <c r="F9" s="22"/>
    </row>
    <row r="10" spans="1:16" x14ac:dyDescent="0.45">
      <c r="A10" s="37" t="str">
        <f>IF(COUNTBLANK(C消去範囲1)=3,"まずファイルを「保存」して「閉じる」、","")</f>
        <v/>
      </c>
      <c r="B10" s="22"/>
      <c r="C10" s="22"/>
      <c r="D10" s="22"/>
      <c r="E10" s="22"/>
      <c r="F10" s="22"/>
    </row>
    <row r="11" spans="1:16" x14ac:dyDescent="0.45">
      <c r="A11" s="38" t="str">
        <f>IF(COUNTBLANK(C消去範囲1)=3,"つぎに閉じたファイルのファイル名を変更してから「開く」","")</f>
        <v/>
      </c>
      <c r="B11" s="22"/>
      <c r="C11" s="22"/>
      <c r="D11" s="22"/>
      <c r="E11" s="22"/>
      <c r="F11" s="22"/>
      <c r="I11"/>
    </row>
    <row r="12" spans="1:16" x14ac:dyDescent="0.45">
      <c r="A12" s="37" t="str">
        <f>IF(COUNTBLANK(C消去範囲1)=3,"それにより正答欄が表示されます。","")</f>
        <v/>
      </c>
      <c r="B12" s="22"/>
      <c r="C12" s="22"/>
      <c r="D12" s="22"/>
      <c r="E12" s="22"/>
      <c r="F12" s="22"/>
      <c r="I12"/>
    </row>
    <row r="13" spans="1:16" x14ac:dyDescent="0.45">
      <c r="H13"/>
    </row>
    <row r="14" spans="1:16" x14ac:dyDescent="0.45">
      <c r="H14"/>
    </row>
  </sheetData>
  <sheetProtection sheet="1" objects="1" scenarios="1" selectLockedCells="1"/>
  <phoneticPr fontId="1"/>
  <dataValidations count="1">
    <dataValidation type="list" allowBlank="1" showErrorMessage="1" sqref="B2:B6" xr:uid="{0A128EAF-45EB-4126-B781-862C27D557B7}">
      <formula1>"1,2,3,4,5"</formula1>
    </dataValidation>
  </dataValidations>
  <pageMargins left="0.7" right="0.7" top="0.75" bottom="0.75" header="0.3" footer="0.3"/>
  <pageSetup paperSize="9" orientation="portrait" horizontalDpi="4294967293" verticalDpi="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B3292-D6A2-40F0-9687-875BD396FEC4}">
  <dimension ref="A1:I9"/>
  <sheetViews>
    <sheetView workbookViewId="0">
      <selection activeCell="A4" sqref="A4"/>
    </sheetView>
  </sheetViews>
  <sheetFormatPr defaultRowHeight="18" x14ac:dyDescent="0.45"/>
  <cols>
    <col min="1" max="1" width="3.796875" bestFit="1" customWidth="1"/>
    <col min="2" max="2" width="9.5" bestFit="1" customWidth="1"/>
    <col min="3" max="3" width="17.296875" bestFit="1" customWidth="1"/>
    <col min="4" max="4" width="1.69921875" customWidth="1"/>
    <col min="5" max="5" width="3.8984375" bestFit="1" customWidth="1"/>
    <col min="6" max="6" width="24.19921875" bestFit="1" customWidth="1"/>
    <col min="7" max="7" width="1.69921875" customWidth="1"/>
    <col min="8" max="8" width="4.8984375" customWidth="1"/>
    <col min="9" max="9" width="10.59765625" bestFit="1" customWidth="1"/>
  </cols>
  <sheetData>
    <row r="1" spans="1:9" x14ac:dyDescent="0.45">
      <c r="E1" s="11" t="s">
        <v>29</v>
      </c>
      <c r="F1" s="11" t="s">
        <v>9</v>
      </c>
      <c r="H1" s="4" t="s">
        <v>28</v>
      </c>
      <c r="I1" s="31" t="s">
        <v>32</v>
      </c>
    </row>
    <row r="2" spans="1:9" x14ac:dyDescent="0.45">
      <c r="E2" s="11">
        <v>1</v>
      </c>
      <c r="F2" s="26" t="str">
        <f ca="1">MID(CELL("filename"),FIND("[",CELL("filename"))+1,FIND("]",CELL("filename"))-(FIND("[",CELL("filename"))+1))</f>
        <v>ピボットヘッダー消去.xlsx</v>
      </c>
      <c r="H2" s="30">
        <v>1</v>
      </c>
      <c r="I2" s="32" t="str">
        <f ca="1">INDIRECT("解答!"&amp;ADDRESS(ROW()-1,COLUMN()+6))</f>
        <v>更新日時</v>
      </c>
    </row>
    <row r="3" spans="1:9" x14ac:dyDescent="0.45">
      <c r="A3" s="42"/>
      <c r="B3" s="45"/>
      <c r="C3" s="45"/>
    </row>
    <row r="4" spans="1:9" x14ac:dyDescent="0.45">
      <c r="A4" s="45"/>
      <c r="B4" s="45" t="s">
        <v>30</v>
      </c>
      <c r="C4" s="45" t="s">
        <v>31</v>
      </c>
      <c r="F4" s="44" t="s">
        <v>8</v>
      </c>
      <c r="I4" s="44" t="s">
        <v>8</v>
      </c>
    </row>
    <row r="5" spans="1:9" x14ac:dyDescent="0.45">
      <c r="A5" s="1" t="s">
        <v>0</v>
      </c>
      <c r="B5" s="2">
        <v>0</v>
      </c>
      <c r="C5" s="3">
        <v>36526.5</v>
      </c>
      <c r="F5" s="43" t="s">
        <v>33</v>
      </c>
      <c r="I5" s="43" t="s">
        <v>17</v>
      </c>
    </row>
    <row r="6" spans="1:9" x14ac:dyDescent="0.45">
      <c r="A6" s="1" t="s">
        <v>1</v>
      </c>
      <c r="B6" s="2">
        <v>0</v>
      </c>
      <c r="C6" s="3">
        <v>36526.5</v>
      </c>
    </row>
    <row r="7" spans="1:9" x14ac:dyDescent="0.45">
      <c r="A7" s="1" t="s">
        <v>2</v>
      </c>
      <c r="B7" s="2">
        <v>0</v>
      </c>
      <c r="C7" s="3">
        <v>36526.5</v>
      </c>
    </row>
    <row r="8" spans="1:9" x14ac:dyDescent="0.45">
      <c r="A8" s="1" t="s">
        <v>3</v>
      </c>
      <c r="B8" s="2">
        <v>0</v>
      </c>
      <c r="C8" s="3">
        <v>36526.5</v>
      </c>
    </row>
    <row r="9" spans="1:9" x14ac:dyDescent="0.45">
      <c r="A9" s="1" t="s">
        <v>4</v>
      </c>
      <c r="B9" s="2">
        <v>0</v>
      </c>
      <c r="C9" s="3">
        <v>36526.5</v>
      </c>
    </row>
  </sheetData>
  <phoneticPr fontId="1"/>
  <pageMargins left="0.7" right="0.7" top="0.75" bottom="0.75" header="0.3" footer="0.3"/>
  <tableParts count="2"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5</vt:i4>
      </vt:variant>
    </vt:vector>
  </HeadingPairs>
  <TitlesOfParts>
    <vt:vector size="7" baseType="lpstr">
      <vt:lpstr>解答</vt:lpstr>
      <vt:lpstr>ピボット</vt:lpstr>
      <vt:lpstr>C更新判定2</vt:lpstr>
      <vt:lpstr>C消去範囲1</vt:lpstr>
      <vt:lpstr>Pテーブル1</vt:lpstr>
      <vt:lpstr>Pファイル名2</vt:lpstr>
      <vt:lpstr>P更新日時3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2019-04-26T05:57:31Z</dcterms:created>
  <dcterms:modified xsi:type="dcterms:W3CDTF">2019-04-30T02:08:46Z</dcterms:modified>
</cp:coreProperties>
</file>